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24" i="1" l="1"/>
  <c r="F23" i="1"/>
  <c r="F35" i="1"/>
  <c r="F11" i="1"/>
  <c r="F8" i="1"/>
  <c r="F10" i="1"/>
  <c r="F9" i="1"/>
  <c r="F17" i="1"/>
  <c r="F16" i="1"/>
  <c r="F15" i="1"/>
  <c r="F14" i="1"/>
  <c r="F13" i="1"/>
  <c r="F12" i="1"/>
  <c r="F7" i="1"/>
</calcChain>
</file>

<file path=xl/sharedStrings.xml><?xml version="1.0" encoding="utf-8"?>
<sst xmlns="http://schemas.openxmlformats.org/spreadsheetml/2006/main" count="50" uniqueCount="50">
  <si>
    <t xml:space="preserve">Oferta Ubezpieczenia EDU Plus InterRisk </t>
  </si>
  <si>
    <t>Ubezpieczenie obejmuje NNW – 365 dni przez 24h/dobę zarówno w roku szkolnym jak i podczas wakacji, powstałych podczas rekreacyjnego i wyczynowego uprawiania sportów również podczas treningów, zawodów, zgrupowań w ramach klubów sportowych oraz na zajęciach WF również w klasach sportowych</t>
  </si>
  <si>
    <t>ŚWIADCZENIE</t>
  </si>
  <si>
    <t>WYSOKOŚĆ</t>
  </si>
  <si>
    <t xml:space="preserve">Składka roczna za  ZAKRES PODSTAWOWY: </t>
  </si>
  <si>
    <t>Świadczenie</t>
  </si>
  <si>
    <t>Suma ubezpieczenia</t>
  </si>
  <si>
    <t>Wysokość świadczenia</t>
  </si>
  <si>
    <t>Oparzenie w wyniku NNW</t>
  </si>
  <si>
    <t>Pobyt w szpitalu w wyniku choroby</t>
  </si>
  <si>
    <t>Pobyt w szpitalu w wyniku NW</t>
  </si>
  <si>
    <t xml:space="preserve">Składka za świadczenia  dodatkowe : </t>
  </si>
  <si>
    <t>Swiadczenia dodatkowe</t>
  </si>
  <si>
    <t xml:space="preserve"> </t>
  </si>
  <si>
    <t>Koszty leków</t>
  </si>
  <si>
    <t>Śmierć Ubezpieczonego w wyniku nieszczęśliwego wypadku (w tym również zawał serca i udar mózgu)</t>
  </si>
  <si>
    <t>Rozpoznania u ubezpieczonego chorób odzwierzęcych (bąblownicy, toksoplazmozy, wścieklizny)</t>
  </si>
  <si>
    <t>Wstrząśnienie mózgu w następstwie NW, w wyniku którego ubezpieczony przebywał w szpitalu co najmniej 3 dni</t>
  </si>
  <si>
    <t>Zdiagnozowanie u Ubezpieczonego sepsy</t>
  </si>
  <si>
    <t>Pogryzienie, pokąsanie, ukąszenie (zgodnie z OWU)</t>
  </si>
  <si>
    <t>Zwrot kosztów przekwalifikowania zawodowego osób niepełnosprawnych</t>
  </si>
  <si>
    <t>Koszty nabycia wyrobów medycznych wydawanych na zlecenie oraz zakupu lub naprawy okularów korekcyjnych lub aparatów słuchowych uszkodzonych  w wyniku NNW na terenie szkoły</t>
  </si>
  <si>
    <r>
      <t xml:space="preserve">Uszczerbek na zdrowiu </t>
    </r>
    <r>
      <rPr>
        <b/>
        <sz val="8"/>
        <color rgb="FF000000"/>
        <rFont val="Calibri"/>
        <family val="2"/>
        <charset val="238"/>
      </rPr>
      <t>w wyniku ataku padaczki</t>
    </r>
  </si>
  <si>
    <t>2000 zł (I , II, III stopień)</t>
  </si>
  <si>
    <t>200zł/600zł/1000zł.</t>
  </si>
  <si>
    <r>
      <t xml:space="preserve">Składka łączna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</rPr>
      <t xml:space="preserve">za zakres podstawowy  i świadczenia dodatkowe :                                                            </t>
    </r>
  </si>
  <si>
    <t xml:space="preserve">Koszty leczenia w wyniku nieszczęśliwego wypadku  </t>
  </si>
  <si>
    <t>w tym rehabilitacja</t>
  </si>
  <si>
    <t>Koszty leczenia stomatologicznego w wyniku NNW</t>
  </si>
  <si>
    <t>do 100% , max.300zł na jeden ząb</t>
  </si>
  <si>
    <t>śwadczenie zgodnie z OWU</t>
  </si>
  <si>
    <t>Uszkodzenia ciała w  wyniku NNW, gdy nieszczęśliwy wypadek nie pozostawił uszczerbku ale uszkodzenie ciał wymagało  interwencji lekarskiej w placówce medycznej oraz dalszego leczenia i co najmniej jednej wizyty kontrolnej</t>
  </si>
  <si>
    <t>Śmierć Ubezpieczonego na terenie placówki oswiatowej w wyniku NNW</t>
  </si>
  <si>
    <t>Uszczerbek na zdrowiu - świadczenie w wysokości takiego % sumy ubezpieczenia w jakim nastąpił uszczerbek na zdrowiu</t>
  </si>
  <si>
    <t>Śmierć Rodzica Ubezpieczonego w następstwie NW</t>
  </si>
  <si>
    <t>Zatrucie pokarmowe, nagłe zatrucie gazami, bądź  porażenie prądem lub piorunem</t>
  </si>
  <si>
    <t>Hejt  STOP</t>
  </si>
  <si>
    <t>OPCJA Podstawowa –  Zespół Szkolno-Przedszkolny nr 3 w Kętach - Przedszkole</t>
  </si>
  <si>
    <t>tabela 8  zgodnie z OWU</t>
  </si>
  <si>
    <t>świadczenie zgodnie z OWU</t>
  </si>
  <si>
    <t>4.</t>
  </si>
  <si>
    <t>Poważne choroby: m.in.. Nowotwór złośliwy, niewydolność nerek, paraliż i inne.</t>
  </si>
  <si>
    <t>100% SU</t>
  </si>
  <si>
    <t>Pakiet KLESZCZ i rozpoznanie boleriozy</t>
  </si>
  <si>
    <t>do 100% SU.zgodnie z OWU</t>
  </si>
  <si>
    <t>Assistance EDU PLUS  indywidualne korepetycje, pomoc med, inne)</t>
  </si>
  <si>
    <t>zgodnie z OWU</t>
  </si>
  <si>
    <t>Operacje w wyniku nieszczęśliwego wypadku</t>
  </si>
  <si>
    <t>Śmierć ubezpieczonego w wyniku wypadku kominukacyjnego</t>
  </si>
  <si>
    <t>100% zgodnie z OWU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</si>
</sst>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zł&quot;;[Red]\-#,##0\ &quot;zł&quot;"/>
    <numFmt numFmtId="8" formatCode="#,##0.00\ &quot;zł&quot;;[Red]\-#,##0.00\ &quot;zł&quot;"/>
    <numFmt numFmtId="164" formatCode="#,##0\ &quot;zł&quot;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rgb="FF000000"/>
      <name val="Calibri"/>
      <family val="2"/>
      <charset val="238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6" fontId="1" fillId="0" borderId="0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tabSelected="1" workbookViewId="0">
      <selection activeCell="M26" sqref="M26"/>
    </sheetView>
  </sheetViews>
  <sheetFormatPr defaultRowHeight="15" x14ac:dyDescent="0.25"/>
  <cols>
    <col min="1" max="1" width="1.28515625" customWidth="1"/>
    <col min="2" max="2" width="3.7109375" customWidth="1"/>
    <col min="3" max="3" width="9.140625" hidden="1" customWidth="1"/>
    <col min="4" max="4" width="44.28515625" customWidth="1"/>
    <col min="5" max="5" width="11.42578125" style="15" customWidth="1"/>
    <col min="6" max="6" width="21.42578125" style="15" customWidth="1"/>
    <col min="7" max="7" width="1.28515625" style="15" customWidth="1"/>
  </cols>
  <sheetData>
    <row r="2" spans="2:7" x14ac:dyDescent="0.25">
      <c r="B2" s="38" t="s">
        <v>0</v>
      </c>
      <c r="C2" s="38"/>
      <c r="D2" s="38"/>
      <c r="E2" s="38"/>
      <c r="F2" s="38"/>
      <c r="G2" s="38"/>
    </row>
    <row r="3" spans="2:7" x14ac:dyDescent="0.25">
      <c r="B3" s="39" t="s">
        <v>37</v>
      </c>
      <c r="C3" s="39"/>
      <c r="D3" s="39"/>
      <c r="E3" s="39"/>
      <c r="F3" s="39"/>
      <c r="G3" s="39"/>
    </row>
    <row r="4" spans="2:7" ht="34.9" customHeight="1" x14ac:dyDescent="0.25">
      <c r="B4" s="40" t="s">
        <v>1</v>
      </c>
      <c r="C4" s="40"/>
      <c r="D4" s="40"/>
      <c r="E4" s="40"/>
      <c r="F4" s="40"/>
      <c r="G4" s="40"/>
    </row>
    <row r="5" spans="2:7" x14ac:dyDescent="0.25">
      <c r="B5" s="41" t="s">
        <v>2</v>
      </c>
      <c r="C5" s="41"/>
      <c r="D5" s="41"/>
      <c r="E5" s="3"/>
      <c r="F5" s="3" t="s">
        <v>3</v>
      </c>
      <c r="G5" s="3"/>
    </row>
    <row r="6" spans="2:7" ht="30" customHeight="1" x14ac:dyDescent="0.25">
      <c r="B6" s="4">
        <v>1</v>
      </c>
      <c r="C6" s="34" t="s">
        <v>15</v>
      </c>
      <c r="D6" s="34"/>
      <c r="E6" s="5"/>
      <c r="F6" s="5">
        <v>24000</v>
      </c>
      <c r="G6" s="5"/>
    </row>
    <row r="7" spans="2:7" ht="27.75" customHeight="1" x14ac:dyDescent="0.25">
      <c r="B7" s="4">
        <v>2</v>
      </c>
      <c r="C7" s="34" t="s">
        <v>32</v>
      </c>
      <c r="D7" s="34"/>
      <c r="E7" s="5"/>
      <c r="F7" s="5">
        <f>F6*2</f>
        <v>48000</v>
      </c>
      <c r="G7" s="5"/>
    </row>
    <row r="8" spans="2:7" ht="29.25" customHeight="1" x14ac:dyDescent="0.25">
      <c r="B8" s="4">
        <v>3</v>
      </c>
      <c r="C8" s="35" t="s">
        <v>33</v>
      </c>
      <c r="D8" s="35"/>
      <c r="E8" s="5"/>
      <c r="F8" s="5" t="str">
        <f t="shared" ref="F8" si="0">1%*F$6 &amp;" zł za 1% "</f>
        <v xml:space="preserve">240 zł za 1% </v>
      </c>
      <c r="G8" s="5"/>
    </row>
    <row r="9" spans="2:7" ht="33.6" customHeight="1" x14ac:dyDescent="0.25">
      <c r="B9" s="4">
        <v>4</v>
      </c>
      <c r="C9" s="36" t="s">
        <v>21</v>
      </c>
      <c r="D9" s="37"/>
      <c r="E9" s="16"/>
      <c r="F9" s="16" t="str">
        <f t="shared" ref="F9:F10" si="1">"do "&amp;F$6*30%</f>
        <v>do 7200</v>
      </c>
      <c r="G9" s="16"/>
    </row>
    <row r="10" spans="2:7" ht="23.45" customHeight="1" x14ac:dyDescent="0.25">
      <c r="B10" s="6">
        <v>5</v>
      </c>
      <c r="C10" s="35" t="s">
        <v>20</v>
      </c>
      <c r="D10" s="35"/>
      <c r="E10" s="16"/>
      <c r="F10" s="16" t="str">
        <f t="shared" si="1"/>
        <v>do 7200</v>
      </c>
      <c r="G10" s="16"/>
    </row>
    <row r="11" spans="2:7" x14ac:dyDescent="0.25">
      <c r="B11" s="6">
        <v>6</v>
      </c>
      <c r="C11" s="34" t="s">
        <v>19</v>
      </c>
      <c r="D11" s="35"/>
      <c r="E11" s="7"/>
      <c r="F11" s="7" t="str">
        <f t="shared" ref="F11" si="2">1%*F$6 &amp;" / "&amp;2%*F$6</f>
        <v>240 / 480</v>
      </c>
      <c r="G11" s="7"/>
    </row>
    <row r="12" spans="2:7" ht="15.6" customHeight="1" x14ac:dyDescent="0.25">
      <c r="B12" s="6">
        <v>7</v>
      </c>
      <c r="C12" s="35" t="s">
        <v>18</v>
      </c>
      <c r="D12" s="35"/>
      <c r="E12" s="5"/>
      <c r="F12" s="5">
        <f t="shared" ref="F12" si="3">20%*F$6</f>
        <v>4800</v>
      </c>
      <c r="G12" s="5"/>
    </row>
    <row r="13" spans="2:7" ht="17.25" customHeight="1" x14ac:dyDescent="0.25">
      <c r="B13" s="6">
        <v>8</v>
      </c>
      <c r="C13" s="34" t="s">
        <v>34</v>
      </c>
      <c r="D13" s="34"/>
      <c r="E13" s="14"/>
      <c r="F13" s="14">
        <f t="shared" ref="F13" si="4">10%*F$6</f>
        <v>2400</v>
      </c>
      <c r="G13" s="14"/>
    </row>
    <row r="14" spans="2:7" ht="16.899999999999999" customHeight="1" x14ac:dyDescent="0.25">
      <c r="B14" s="6">
        <v>9</v>
      </c>
      <c r="C14" s="34" t="s">
        <v>22</v>
      </c>
      <c r="D14" s="34"/>
      <c r="E14" s="6"/>
      <c r="F14" s="6">
        <f t="shared" ref="F14" si="5">1%*F$6</f>
        <v>240</v>
      </c>
      <c r="G14" s="6"/>
    </row>
    <row r="15" spans="2:7" ht="21" customHeight="1" x14ac:dyDescent="0.25">
      <c r="B15" s="6">
        <v>10</v>
      </c>
      <c r="C15" s="35" t="s">
        <v>17</v>
      </c>
      <c r="D15" s="35"/>
      <c r="E15" s="7"/>
      <c r="F15" s="7">
        <f>1%*F$6</f>
        <v>240</v>
      </c>
      <c r="G15" s="7"/>
    </row>
    <row r="16" spans="2:7" ht="24" customHeight="1" x14ac:dyDescent="0.25">
      <c r="B16" s="6">
        <v>11</v>
      </c>
      <c r="C16" s="35" t="s">
        <v>35</v>
      </c>
      <c r="D16" s="35"/>
      <c r="E16" s="6"/>
      <c r="F16" s="6">
        <f t="shared" ref="F16:F17" si="6">5%*F$6</f>
        <v>1200</v>
      </c>
      <c r="G16" s="6"/>
    </row>
    <row r="17" spans="2:11" ht="27" customHeight="1" x14ac:dyDescent="0.25">
      <c r="B17" s="6">
        <v>12</v>
      </c>
      <c r="C17" s="35" t="s">
        <v>16</v>
      </c>
      <c r="D17" s="35"/>
      <c r="E17" s="7"/>
      <c r="F17" s="7">
        <f t="shared" si="6"/>
        <v>1200</v>
      </c>
      <c r="G17" s="7"/>
    </row>
    <row r="18" spans="2:11" ht="43.9" customHeight="1" x14ac:dyDescent="0.25">
      <c r="B18" s="6">
        <v>13</v>
      </c>
      <c r="C18" s="35" t="s">
        <v>31</v>
      </c>
      <c r="D18" s="35"/>
      <c r="E18" s="14"/>
      <c r="F18" s="14">
        <v>120</v>
      </c>
      <c r="G18" s="14"/>
    </row>
    <row r="19" spans="2:11" x14ac:dyDescent="0.25">
      <c r="B19" s="42" t="s">
        <v>4</v>
      </c>
      <c r="C19" s="42"/>
      <c r="D19" s="42"/>
      <c r="E19" s="8"/>
      <c r="F19" s="22">
        <v>27</v>
      </c>
      <c r="G19" s="8"/>
    </row>
    <row r="20" spans="2:11" x14ac:dyDescent="0.25">
      <c r="B20" s="34"/>
      <c r="C20" s="34"/>
      <c r="D20" s="9" t="s">
        <v>12</v>
      </c>
      <c r="E20" s="13"/>
      <c r="F20" s="13"/>
      <c r="G20" s="13"/>
    </row>
    <row r="21" spans="2:11" ht="21" customHeight="1" x14ac:dyDescent="0.25">
      <c r="B21" s="9"/>
      <c r="C21" s="42" t="s">
        <v>5</v>
      </c>
      <c r="D21" s="42"/>
      <c r="E21" s="14" t="s">
        <v>6</v>
      </c>
      <c r="F21" s="43" t="s">
        <v>7</v>
      </c>
      <c r="G21" s="43"/>
    </row>
    <row r="22" spans="2:11" ht="22.5" x14ac:dyDescent="0.25">
      <c r="B22" s="4">
        <v>1</v>
      </c>
      <c r="C22" s="34" t="s">
        <v>8</v>
      </c>
      <c r="D22" s="34"/>
      <c r="E22" s="14" t="s">
        <v>23</v>
      </c>
      <c r="F22" s="43" t="s">
        <v>24</v>
      </c>
      <c r="G22" s="43"/>
    </row>
    <row r="23" spans="2:11" ht="26.45" customHeight="1" x14ac:dyDescent="0.25">
      <c r="B23" s="4">
        <v>2</v>
      </c>
      <c r="C23" s="34" t="s">
        <v>9</v>
      </c>
      <c r="D23" s="34"/>
      <c r="E23" s="17">
        <v>10000</v>
      </c>
      <c r="F23" s="44" t="str">
        <f>1%*E23&amp; " zł za każdy dzień                          (świadczenie od 3 dnia pobytu)"</f>
        <v>100 zł za każdy dzień                          (świadczenie od 3 dnia pobytu)</v>
      </c>
      <c r="G23" s="44"/>
    </row>
    <row r="24" spans="2:11" ht="33.75" customHeight="1" x14ac:dyDescent="0.25">
      <c r="B24" s="4">
        <v>3</v>
      </c>
      <c r="C24" s="34" t="s">
        <v>10</v>
      </c>
      <c r="D24" s="34"/>
      <c r="E24" s="17">
        <v>10000</v>
      </c>
      <c r="F24" s="44" t="str">
        <f>1%*E24&amp; " zł za każdy dzień                          (świadczenie od pierwszego dnia pobytu, przy min. trzydniowym pobycie)"</f>
        <v>100 zł za każdy dzień                          (świadczenie od pierwszego dnia pobytu, przy min. trzydniowym pobycie)</v>
      </c>
      <c r="G24" s="44"/>
      <c r="K24" s="24"/>
    </row>
    <row r="25" spans="2:11" ht="21.75" customHeight="1" x14ac:dyDescent="0.25">
      <c r="B25" s="33" t="s">
        <v>40</v>
      </c>
      <c r="C25" s="29"/>
      <c r="D25" s="29" t="s">
        <v>41</v>
      </c>
      <c r="E25" s="17">
        <v>1000</v>
      </c>
      <c r="F25" s="31" t="s">
        <v>42</v>
      </c>
      <c r="G25" s="32"/>
      <c r="K25" s="24"/>
    </row>
    <row r="26" spans="2:11" ht="18.75" customHeight="1" x14ac:dyDescent="0.25">
      <c r="B26" s="26">
        <v>5</v>
      </c>
      <c r="C26" s="25"/>
      <c r="D26" s="25" t="s">
        <v>47</v>
      </c>
      <c r="E26" s="17">
        <v>300</v>
      </c>
      <c r="F26" s="27" t="s">
        <v>38</v>
      </c>
      <c r="G26" s="28"/>
      <c r="K26" s="24"/>
    </row>
    <row r="27" spans="2:11" ht="18.75" customHeight="1" x14ac:dyDescent="0.25">
      <c r="B27" s="33">
        <v>6</v>
      </c>
      <c r="C27" s="29"/>
      <c r="D27" s="29" t="s">
        <v>45</v>
      </c>
      <c r="E27" s="17">
        <v>5000</v>
      </c>
      <c r="F27" s="31" t="s">
        <v>46</v>
      </c>
      <c r="G27" s="28"/>
      <c r="K27" s="24"/>
    </row>
    <row r="28" spans="2:11" ht="18.75" customHeight="1" x14ac:dyDescent="0.25">
      <c r="B28" s="33">
        <v>7</v>
      </c>
      <c r="C28" s="29"/>
      <c r="D28" s="29" t="s">
        <v>43</v>
      </c>
      <c r="E28" s="17">
        <v>1500</v>
      </c>
      <c r="F28" s="27" t="s">
        <v>44</v>
      </c>
      <c r="G28" s="28"/>
      <c r="K28" s="24"/>
    </row>
    <row r="29" spans="2:11" ht="18" customHeight="1" x14ac:dyDescent="0.25">
      <c r="B29" s="4">
        <v>8</v>
      </c>
      <c r="C29" s="46" t="s">
        <v>26</v>
      </c>
      <c r="D29" s="46"/>
      <c r="E29" s="17">
        <v>900</v>
      </c>
      <c r="F29" s="47" t="s">
        <v>27</v>
      </c>
      <c r="G29" s="48"/>
    </row>
    <row r="30" spans="2:11" ht="18.75" customHeight="1" x14ac:dyDescent="0.25">
      <c r="B30" s="12">
        <v>9</v>
      </c>
      <c r="C30" s="11"/>
      <c r="D30" s="11" t="s">
        <v>28</v>
      </c>
      <c r="E30" s="17">
        <v>600</v>
      </c>
      <c r="F30" s="47" t="s">
        <v>29</v>
      </c>
      <c r="G30" s="48"/>
    </row>
    <row r="31" spans="2:11" ht="15.75" customHeight="1" x14ac:dyDescent="0.25">
      <c r="B31" s="33">
        <v>10</v>
      </c>
      <c r="C31" s="30"/>
      <c r="D31" s="30" t="s">
        <v>48</v>
      </c>
      <c r="E31" s="17">
        <v>10000</v>
      </c>
      <c r="F31" s="31" t="s">
        <v>49</v>
      </c>
      <c r="G31" s="32"/>
    </row>
    <row r="32" spans="2:11" ht="9.75" customHeight="1" x14ac:dyDescent="0.25">
      <c r="B32" s="12">
        <v>11</v>
      </c>
      <c r="C32" s="11"/>
      <c r="D32" s="11" t="s">
        <v>14</v>
      </c>
      <c r="E32" s="17">
        <v>200</v>
      </c>
      <c r="F32" s="51" t="s">
        <v>30</v>
      </c>
      <c r="G32" s="52"/>
    </row>
    <row r="33" spans="2:11" ht="18" customHeight="1" x14ac:dyDescent="0.25">
      <c r="B33" s="19">
        <v>12</v>
      </c>
      <c r="C33" s="18"/>
      <c r="D33" s="18" t="s">
        <v>36</v>
      </c>
      <c r="E33" s="17">
        <v>5000</v>
      </c>
      <c r="F33" s="20" t="s">
        <v>39</v>
      </c>
      <c r="G33" s="21"/>
    </row>
    <row r="34" spans="2:11" x14ac:dyDescent="0.25">
      <c r="B34" s="49" t="s">
        <v>11</v>
      </c>
      <c r="C34" s="49"/>
      <c r="D34" s="49"/>
      <c r="E34" s="50">
        <v>10</v>
      </c>
      <c r="F34" s="50"/>
      <c r="G34" s="50"/>
    </row>
    <row r="35" spans="2:11" ht="29.25" customHeight="1" x14ac:dyDescent="0.25">
      <c r="B35" s="45" t="s">
        <v>25</v>
      </c>
      <c r="C35" s="45"/>
      <c r="D35" s="45"/>
      <c r="E35" s="10"/>
      <c r="F35" s="23">
        <f>F19+$E$34</f>
        <v>37</v>
      </c>
      <c r="G35" s="10"/>
    </row>
    <row r="36" spans="2:11" x14ac:dyDescent="0.25">
      <c r="B36" s="1"/>
      <c r="C36" s="1"/>
      <c r="D36" s="1"/>
      <c r="E36" s="1"/>
      <c r="F36" s="2"/>
      <c r="G36" s="2"/>
    </row>
    <row r="40" spans="2:11" x14ac:dyDescent="0.25">
      <c r="K40" t="s">
        <v>13</v>
      </c>
    </row>
  </sheetData>
  <mergeCells count="34">
    <mergeCell ref="B35:D35"/>
    <mergeCell ref="C24:D24"/>
    <mergeCell ref="F24:G24"/>
    <mergeCell ref="C29:D29"/>
    <mergeCell ref="F29:G29"/>
    <mergeCell ref="B34:D34"/>
    <mergeCell ref="E34:G34"/>
    <mergeCell ref="F30:G30"/>
    <mergeCell ref="F32:G32"/>
    <mergeCell ref="C21:D21"/>
    <mergeCell ref="F21:G21"/>
    <mergeCell ref="C22:D22"/>
    <mergeCell ref="F22:G22"/>
    <mergeCell ref="C23:D23"/>
    <mergeCell ref="F23:G23"/>
    <mergeCell ref="C15:D15"/>
    <mergeCell ref="C16:D16"/>
    <mergeCell ref="C17:D17"/>
    <mergeCell ref="B19:D19"/>
    <mergeCell ref="B20:C20"/>
    <mergeCell ref="C18:D18"/>
    <mergeCell ref="C7:D7"/>
    <mergeCell ref="B2:G2"/>
    <mergeCell ref="B3:G3"/>
    <mergeCell ref="B4:G4"/>
    <mergeCell ref="B5:D5"/>
    <mergeCell ref="C6:D6"/>
    <mergeCell ref="C13:D13"/>
    <mergeCell ref="C14:D14"/>
    <mergeCell ref="C8:D8"/>
    <mergeCell ref="C9:D9"/>
    <mergeCell ref="C10:D10"/>
    <mergeCell ref="C11:D11"/>
    <mergeCell ref="C12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2022-09-12T12:31:02Z</dcterms:modified>
</cp:coreProperties>
</file>